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usindia01-my.sharepoint.com/personal/rishav_soni_edology_global/Documents/"/>
    </mc:Choice>
  </mc:AlternateContent>
  <xr:revisionPtr revIDLastSave="0" documentId="8_{AECE58E9-80AB-4C7F-A68B-385B6C3D030C}" xr6:coauthVersionLast="47" xr6:coauthVersionMax="47" xr10:uidLastSave="{00000000-0000-0000-0000-000000000000}"/>
  <bookViews>
    <workbookView xWindow="-120" yWindow="-120" windowWidth="20730" windowHeight="11040" firstSheet="1" activeTab="1" xr2:uid="{200B8C6C-501B-4081-BDC4-57E531EF2499}"/>
  </bookViews>
  <sheets>
    <sheet name="Low Cost EMI Sheet-FP" sheetId="1" r:id="rId1"/>
    <sheet name="Low Cost EMI Sheet- GrayQuest" sheetId="2" r:id="rId2"/>
  </sheets>
  <definedNames>
    <definedName name="_xlnm.Print_Area" localSheetId="1">'Low Cost EMI Sheet- GrayQuest'!$A$1:$E$29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2" l="1"/>
  <c r="C21" i="2"/>
  <c r="F13" i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E13" i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D13" i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C13" i="1"/>
  <c r="C16" i="1" s="1"/>
  <c r="B13" i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14" i="1"/>
  <c r="C14" i="1"/>
  <c r="D14" i="1"/>
  <c r="E14" i="1"/>
  <c r="F14" i="1"/>
  <c r="A20" i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B16" i="1" l="1"/>
  <c r="F16" i="1"/>
  <c r="C24" i="2"/>
  <c r="D16" i="1"/>
  <c r="E16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</calcChain>
</file>

<file path=xl/sharedStrings.xml><?xml version="1.0" encoding="utf-8"?>
<sst xmlns="http://schemas.openxmlformats.org/spreadsheetml/2006/main" count="26" uniqueCount="19">
  <si>
    <t>Processing Fee
(to be paid by Student)</t>
  </si>
  <si>
    <t>Interest borne by students (flat)</t>
  </si>
  <si>
    <t>Advance EMI</t>
  </si>
  <si>
    <t>No. of Tranches</t>
  </si>
  <si>
    <t>Fee Amount</t>
  </si>
  <si>
    <t>Down Payment</t>
  </si>
  <si>
    <t>Total Amount Paid by Student as EMI</t>
  </si>
  <si>
    <t>Processing Charges</t>
  </si>
  <si>
    <t>Months</t>
  </si>
  <si>
    <t>15 month EMI</t>
  </si>
  <si>
    <t>18 month EMI</t>
  </si>
  <si>
    <t>24 months EMI</t>
  </si>
  <si>
    <t>30 months EMI</t>
  </si>
  <si>
    <t>36 months EMI</t>
  </si>
  <si>
    <t>Remarks</t>
  </si>
  <si>
    <t>This is advance EMI</t>
  </si>
  <si>
    <t>Loan Amount</t>
  </si>
  <si>
    <t>Month</t>
  </si>
  <si>
    <t>EMI Amount/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</si>
</sst>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_ * #,##0.0_ ;_ * \-#,##0.0_ ;_ * &quot;-&quot;??_ ;_ @_ "/>
    <numFmt numFmtId="166" formatCode="_ * #,##0_ ;_ * \-#,##0_ ;_ * &quot;-&quot;??_ ;_ @_ "/>
    <numFmt numFmtId="167" formatCode="_ [$₹-4009]\ * #,##0_ ;_ [$₹-4009]\ * \-#,##0_ ;_ [$₹-4009]\ * &quot;-&quot;??_ ;_ @_ 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Georgia"/>
      <family val="1"/>
    </font>
    <font>
      <b/>
      <sz val="8"/>
      <color theme="1"/>
      <name val="Georgia"/>
      <family val="1"/>
    </font>
    <font>
      <b/>
      <sz val="10"/>
      <color theme="1"/>
      <name val="Georgia"/>
      <family val="1"/>
    </font>
    <font>
      <sz val="10"/>
      <color theme="0"/>
      <name val="Georgia"/>
      <family val="1"/>
    </font>
    <font>
      <sz val="10"/>
      <color rgb="FF000000"/>
      <name val="Georgia"/>
      <family val="1"/>
    </font>
    <font>
      <b/>
      <sz val="10"/>
      <color rgb="FF000000"/>
      <name val="Georgia"/>
      <family val="1"/>
    </font>
    <font>
      <b/>
      <sz val="9"/>
      <color theme="1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9" fontId="2" fillId="0" borderId="0" xfId="2" applyFont="1"/>
    <xf numFmtId="0" fontId="2" fillId="0" borderId="1" xfId="0" applyFont="1" applyBorder="1"/>
    <xf numFmtId="165" fontId="2" fillId="0" borderId="1" xfId="1" applyNumberFormat="1" applyFont="1" applyBorder="1"/>
    <xf numFmtId="0" fontId="2" fillId="0" borderId="1" xfId="1" applyNumberFormat="1" applyFont="1" applyBorder="1" applyAlignment="1">
      <alignment horizontal="center"/>
    </xf>
    <xf numFmtId="0" fontId="2" fillId="0" borderId="2" xfId="0" applyFont="1" applyBorder="1"/>
    <xf numFmtId="165" fontId="2" fillId="0" borderId="2" xfId="1" applyNumberFormat="1" applyFont="1" applyBorder="1"/>
    <xf numFmtId="0" fontId="2" fillId="0" borderId="2" xfId="1" applyNumberFormat="1" applyFont="1" applyBorder="1" applyAlignment="1">
      <alignment horizontal="center"/>
    </xf>
    <xf numFmtId="0" fontId="3" fillId="0" borderId="3" xfId="0" applyFont="1" applyBorder="1"/>
    <xf numFmtId="165" fontId="2" fillId="0" borderId="3" xfId="1" applyNumberFormat="1" applyFont="1" applyBorder="1"/>
    <xf numFmtId="0" fontId="2" fillId="0" borderId="3" xfId="1" applyNumberFormat="1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9" fontId="4" fillId="0" borderId="4" xfId="2" applyFont="1" applyBorder="1" applyAlignment="1">
      <alignment horizontal="center" wrapText="1"/>
    </xf>
    <xf numFmtId="9" fontId="4" fillId="0" borderId="4" xfId="2" applyFont="1" applyBorder="1" applyAlignment="1">
      <alignment horizontal="center" vertical="center" wrapText="1"/>
    </xf>
    <xf numFmtId="166" fontId="3" fillId="0" borderId="4" xfId="2" applyNumberFormat="1" applyFont="1" applyBorder="1"/>
    <xf numFmtId="9" fontId="3" fillId="0" borderId="4" xfId="2" applyFont="1" applyBorder="1"/>
    <xf numFmtId="0" fontId="5" fillId="0" borderId="0" xfId="0" applyFont="1"/>
    <xf numFmtId="0" fontId="6" fillId="0" borderId="5" xfId="0" applyFont="1" applyBorder="1" applyAlignment="1">
      <alignment horizontal="center" vertical="center"/>
    </xf>
    <xf numFmtId="10" fontId="6" fillId="0" borderId="5" xfId="0" applyNumberFormat="1" applyFont="1" applyBorder="1" applyAlignment="1">
      <alignment horizontal="center" vertical="center"/>
    </xf>
    <xf numFmtId="9" fontId="6" fillId="0" borderId="5" xfId="2" applyFont="1" applyBorder="1" applyAlignment="1">
      <alignment horizontal="center" vertical="center"/>
    </xf>
    <xf numFmtId="166" fontId="4" fillId="0" borderId="0" xfId="1" applyNumberFormat="1" applyFont="1"/>
    <xf numFmtId="0" fontId="4" fillId="0" borderId="0" xfId="0" applyFont="1"/>
    <xf numFmtId="166" fontId="4" fillId="2" borderId="0" xfId="1" applyNumberFormat="1" applyFont="1" applyFill="1"/>
    <xf numFmtId="166" fontId="2" fillId="0" borderId="3" xfId="1" applyNumberFormat="1" applyFont="1" applyBorder="1"/>
    <xf numFmtId="166" fontId="2" fillId="0" borderId="2" xfId="1" applyNumberFormat="1" applyFont="1" applyBorder="1"/>
    <xf numFmtId="9" fontId="3" fillId="0" borderId="0" xfId="2" applyFont="1" applyBorder="1"/>
    <xf numFmtId="166" fontId="3" fillId="0" borderId="0" xfId="2" applyNumberFormat="1" applyFont="1" applyBorder="1"/>
    <xf numFmtId="9" fontId="6" fillId="0" borderId="0" xfId="2" applyFont="1" applyBorder="1" applyAlignment="1">
      <alignment horizontal="center" vertical="center"/>
    </xf>
    <xf numFmtId="1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6" fontId="3" fillId="0" borderId="7" xfId="2" applyNumberFormat="1" applyFont="1" applyBorder="1"/>
    <xf numFmtId="9" fontId="3" fillId="0" borderId="4" xfId="2" applyFont="1" applyBorder="1" applyAlignment="1">
      <alignment wrapText="1"/>
    </xf>
    <xf numFmtId="9" fontId="7" fillId="0" borderId="6" xfId="2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/>
    </xf>
    <xf numFmtId="9" fontId="6" fillId="0" borderId="4" xfId="2" applyFont="1" applyBorder="1" applyAlignment="1">
      <alignment horizontal="center" vertical="center"/>
    </xf>
    <xf numFmtId="10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9" fontId="7" fillId="0" borderId="4" xfId="2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9" fontId="4" fillId="0" borderId="0" xfId="2" applyFont="1"/>
    <xf numFmtId="166" fontId="4" fillId="0" borderId="0" xfId="2" applyNumberFormat="1" applyFont="1"/>
    <xf numFmtId="9" fontId="8" fillId="0" borderId="0" xfId="2" applyFont="1" applyAlignment="1">
      <alignment horizontal="center" wrapText="1"/>
    </xf>
    <xf numFmtId="10" fontId="5" fillId="0" borderId="0" xfId="2" applyNumberFormat="1" applyFont="1"/>
    <xf numFmtId="0" fontId="2" fillId="0" borderId="0" xfId="2" applyNumberFormat="1" applyFont="1" applyAlignment="1">
      <alignment horizontal="center"/>
    </xf>
    <xf numFmtId="9" fontId="8" fillId="0" borderId="0" xfId="2" applyFont="1" applyAlignment="1">
      <alignment horizontal="center" vertical="center" wrapText="1"/>
    </xf>
    <xf numFmtId="167" fontId="2" fillId="0" borderId="0" xfId="1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53C19-D611-42CA-ADAA-C271C9290859}">
  <dimension ref="A3:G54"/>
  <sheetViews>
    <sheetView showGridLines="0" view="pageBreakPreview" topLeftCell="A4" zoomScale="90" zoomScaleNormal="100" zoomScaleSheetLayoutView="90" workbookViewId="0">
      <selection activeCell="B13" sqref="B13"/>
    </sheetView>
  </sheetViews>
  <sheetFormatPr defaultColWidth="8.7109375" defaultRowHeight="12.75"/>
  <cols>
    <col min="1" max="1" width="16.5703125" style="2" bestFit="1" customWidth="1"/>
    <col min="2" max="2" width="11.7109375" style="2" customWidth="1"/>
    <col min="3" max="3" width="12.42578125" style="1" customWidth="1"/>
    <col min="4" max="4" width="13.28515625" style="1" customWidth="1"/>
    <col min="5" max="5" width="15.140625" style="1" bestFit="1" customWidth="1"/>
    <col min="6" max="6" width="14.42578125" style="1" customWidth="1"/>
    <col min="7" max="7" width="16" style="1" bestFit="1" customWidth="1"/>
    <col min="8" max="16384" width="8.7109375" style="1"/>
  </cols>
  <sheetData>
    <row r="3" spans="1:6" ht="13.5" thickBot="1"/>
    <row r="4" spans="1:6" ht="51.75" thickBot="1">
      <c r="A4" s="35" t="s">
        <v>0</v>
      </c>
      <c r="B4" s="35" t="s">
        <v>1</v>
      </c>
      <c r="C4" s="36" t="s">
        <v>2</v>
      </c>
      <c r="D4" s="36" t="s">
        <v>3</v>
      </c>
    </row>
    <row r="5" spans="1:6" ht="13.5" thickBot="1">
      <c r="A5" s="22">
        <v>0.02</v>
      </c>
      <c r="B5" s="21">
        <v>3.0000000000000002E-2</v>
      </c>
      <c r="C5" s="20">
        <v>1</v>
      </c>
      <c r="D5" s="20">
        <v>1</v>
      </c>
    </row>
    <row r="6" spans="1:6" ht="13.5" thickBot="1">
      <c r="A6" s="22">
        <v>0.02</v>
      </c>
      <c r="B6" s="21">
        <v>5.4999999999999993E-2</v>
      </c>
      <c r="C6" s="20">
        <v>1</v>
      </c>
      <c r="D6" s="20">
        <v>1</v>
      </c>
    </row>
    <row r="7" spans="1:6" ht="13.5" thickBot="1">
      <c r="A7" s="22">
        <v>0.02</v>
      </c>
      <c r="B7" s="21">
        <v>0.10499999999999998</v>
      </c>
      <c r="C7" s="20">
        <v>1</v>
      </c>
      <c r="D7" s="20">
        <v>1</v>
      </c>
    </row>
    <row r="8" spans="1:6" ht="13.5" thickBot="1">
      <c r="A8" s="22">
        <v>0.02</v>
      </c>
      <c r="B8" s="21">
        <v>0.155</v>
      </c>
      <c r="C8" s="20">
        <v>1</v>
      </c>
      <c r="D8" s="20">
        <v>1</v>
      </c>
    </row>
    <row r="9" spans="1:6" ht="13.5" thickBot="1">
      <c r="A9" s="22">
        <v>0.02</v>
      </c>
      <c r="B9" s="21">
        <v>0.19400000000000003</v>
      </c>
      <c r="C9" s="20">
        <v>1</v>
      </c>
      <c r="D9" s="20">
        <v>1</v>
      </c>
    </row>
    <row r="10" spans="1:6">
      <c r="A10" s="30"/>
      <c r="B10" s="31"/>
      <c r="C10" s="32"/>
      <c r="D10" s="32"/>
    </row>
    <row r="11" spans="1:6">
      <c r="A11" s="24" t="s">
        <v>4</v>
      </c>
      <c r="B11" s="23">
        <v>199000</v>
      </c>
    </row>
    <row r="12" spans="1:6" s="19" customFormat="1">
      <c r="A12" s="24" t="s">
        <v>5</v>
      </c>
      <c r="B12" s="25">
        <v>5000</v>
      </c>
    </row>
    <row r="13" spans="1:6" ht="33" customHeight="1">
      <c r="A13" s="34" t="s">
        <v>6</v>
      </c>
      <c r="B13" s="17">
        <f>($B$11-$B$12)*(1+B5)</f>
        <v>199820</v>
      </c>
      <c r="C13" s="17">
        <f>($B$11-$B$12)*(1+B6)</f>
        <v>204670</v>
      </c>
      <c r="D13" s="17">
        <f>($B$11-$B$12)*(1+B7)</f>
        <v>214370</v>
      </c>
      <c r="E13" s="17">
        <f>($B$11-$B$12)*(1+B8)</f>
        <v>224070</v>
      </c>
      <c r="F13" s="17">
        <f>($B$11-$B$12)*(1+B9)</f>
        <v>231636</v>
      </c>
    </row>
    <row r="14" spans="1:6">
      <c r="A14" s="18" t="s">
        <v>7</v>
      </c>
      <c r="B14" s="17">
        <f>$B$11*$A$5</f>
        <v>3980</v>
      </c>
      <c r="C14" s="17">
        <f>$B$11*$A$5</f>
        <v>3980</v>
      </c>
      <c r="D14" s="17">
        <f>$B$11*$A$5</f>
        <v>3980</v>
      </c>
      <c r="E14" s="17">
        <f>$B$11*$A$5</f>
        <v>3980</v>
      </c>
      <c r="F14" s="17">
        <f>$B$11*$A$5</f>
        <v>3980</v>
      </c>
    </row>
    <row r="15" spans="1:6">
      <c r="A15" s="28"/>
      <c r="B15" s="29"/>
      <c r="C15" s="29"/>
      <c r="D15" s="29"/>
      <c r="E15" s="29"/>
      <c r="F15" s="29"/>
    </row>
    <row r="16" spans="1:6" ht="13.5" thickBot="1">
      <c r="A16" s="28"/>
      <c r="B16" s="33">
        <f>SUM(B12:B14)</f>
        <v>208800</v>
      </c>
      <c r="C16" s="33">
        <f>$B$12+SUM(C13:C14)</f>
        <v>213650</v>
      </c>
      <c r="D16" s="33">
        <f t="shared" ref="D16:F16" si="0">$B$12+SUM(D13:D14)</f>
        <v>223350</v>
      </c>
      <c r="E16" s="33">
        <f t="shared" si="0"/>
        <v>233050</v>
      </c>
      <c r="F16" s="33">
        <f t="shared" si="0"/>
        <v>240616</v>
      </c>
    </row>
    <row r="17" spans="1:7" ht="13.5" thickTop="1"/>
    <row r="18" spans="1:7" s="12" customFormat="1" ht="25.5">
      <c r="A18" s="16" t="s">
        <v>8</v>
      </c>
      <c r="B18" s="15" t="s">
        <v>9</v>
      </c>
      <c r="C18" s="14" t="s">
        <v>10</v>
      </c>
      <c r="D18" s="14" t="s">
        <v>11</v>
      </c>
      <c r="E18" s="14" t="s">
        <v>12</v>
      </c>
      <c r="F18" s="14" t="s">
        <v>13</v>
      </c>
      <c r="G18" s="13" t="s">
        <v>14</v>
      </c>
    </row>
    <row r="19" spans="1:7">
      <c r="A19" s="11">
        <v>1</v>
      </c>
      <c r="B19" s="26">
        <f>B13/15</f>
        <v>13321.333333333334</v>
      </c>
      <c r="C19" s="10">
        <f>B13/18</f>
        <v>11101.111111111111</v>
      </c>
      <c r="D19" s="10">
        <f>D13/24</f>
        <v>8932.0833333333339</v>
      </c>
      <c r="E19" s="10">
        <f>E13/30</f>
        <v>7469</v>
      </c>
      <c r="F19" s="10">
        <f>F13/36</f>
        <v>6434.333333333333</v>
      </c>
      <c r="G19" s="9" t="s">
        <v>15</v>
      </c>
    </row>
    <row r="20" spans="1:7">
      <c r="A20" s="8">
        <f t="shared" ref="A20:A54" si="1">A19+1</f>
        <v>2</v>
      </c>
      <c r="B20" s="27">
        <f t="shared" ref="B20:B33" si="2">B19</f>
        <v>13321.333333333334</v>
      </c>
      <c r="C20" s="7">
        <f t="shared" ref="C20:C33" si="3">C19</f>
        <v>11101.111111111111</v>
      </c>
      <c r="D20" s="7">
        <f t="shared" ref="D20:D33" si="4">D19</f>
        <v>8932.0833333333339</v>
      </c>
      <c r="E20" s="7">
        <f t="shared" ref="E20:E33" si="5">E19</f>
        <v>7469</v>
      </c>
      <c r="F20" s="7">
        <f t="shared" ref="F20:F33" si="6">F19</f>
        <v>6434.333333333333</v>
      </c>
      <c r="G20" s="6"/>
    </row>
    <row r="21" spans="1:7">
      <c r="A21" s="8">
        <f t="shared" si="1"/>
        <v>3</v>
      </c>
      <c r="B21" s="27">
        <f t="shared" si="2"/>
        <v>13321.333333333334</v>
      </c>
      <c r="C21" s="7">
        <f t="shared" si="3"/>
        <v>11101.111111111111</v>
      </c>
      <c r="D21" s="7">
        <f t="shared" si="4"/>
        <v>8932.0833333333339</v>
      </c>
      <c r="E21" s="7">
        <f t="shared" si="5"/>
        <v>7469</v>
      </c>
      <c r="F21" s="7">
        <f t="shared" si="6"/>
        <v>6434.333333333333</v>
      </c>
      <c r="G21" s="6"/>
    </row>
    <row r="22" spans="1:7">
      <c r="A22" s="8">
        <f t="shared" si="1"/>
        <v>4</v>
      </c>
      <c r="B22" s="27">
        <f t="shared" si="2"/>
        <v>13321.333333333334</v>
      </c>
      <c r="C22" s="7">
        <f t="shared" si="3"/>
        <v>11101.111111111111</v>
      </c>
      <c r="D22" s="7">
        <f t="shared" si="4"/>
        <v>8932.0833333333339</v>
      </c>
      <c r="E22" s="7">
        <f t="shared" si="5"/>
        <v>7469</v>
      </c>
      <c r="F22" s="7">
        <f t="shared" si="6"/>
        <v>6434.333333333333</v>
      </c>
      <c r="G22" s="6"/>
    </row>
    <row r="23" spans="1:7">
      <c r="A23" s="8">
        <f t="shared" si="1"/>
        <v>5</v>
      </c>
      <c r="B23" s="27">
        <f t="shared" si="2"/>
        <v>13321.333333333334</v>
      </c>
      <c r="C23" s="7">
        <f t="shared" si="3"/>
        <v>11101.111111111111</v>
      </c>
      <c r="D23" s="7">
        <f t="shared" si="4"/>
        <v>8932.0833333333339</v>
      </c>
      <c r="E23" s="7">
        <f t="shared" si="5"/>
        <v>7469</v>
      </c>
      <c r="F23" s="7">
        <f t="shared" si="6"/>
        <v>6434.333333333333</v>
      </c>
      <c r="G23" s="6"/>
    </row>
    <row r="24" spans="1:7">
      <c r="A24" s="8">
        <f t="shared" si="1"/>
        <v>6</v>
      </c>
      <c r="B24" s="27">
        <f t="shared" si="2"/>
        <v>13321.333333333334</v>
      </c>
      <c r="C24" s="7">
        <f t="shared" si="3"/>
        <v>11101.111111111111</v>
      </c>
      <c r="D24" s="7">
        <f t="shared" si="4"/>
        <v>8932.0833333333339</v>
      </c>
      <c r="E24" s="7">
        <f t="shared" si="5"/>
        <v>7469</v>
      </c>
      <c r="F24" s="7">
        <f t="shared" si="6"/>
        <v>6434.333333333333</v>
      </c>
      <c r="G24" s="6"/>
    </row>
    <row r="25" spans="1:7">
      <c r="A25" s="8">
        <f t="shared" si="1"/>
        <v>7</v>
      </c>
      <c r="B25" s="27">
        <f t="shared" si="2"/>
        <v>13321.333333333334</v>
      </c>
      <c r="C25" s="7">
        <f t="shared" si="3"/>
        <v>11101.111111111111</v>
      </c>
      <c r="D25" s="7">
        <f t="shared" si="4"/>
        <v>8932.0833333333339</v>
      </c>
      <c r="E25" s="7">
        <f t="shared" si="5"/>
        <v>7469</v>
      </c>
      <c r="F25" s="7">
        <f t="shared" si="6"/>
        <v>6434.333333333333</v>
      </c>
      <c r="G25" s="6"/>
    </row>
    <row r="26" spans="1:7">
      <c r="A26" s="8">
        <f t="shared" si="1"/>
        <v>8</v>
      </c>
      <c r="B26" s="27">
        <f t="shared" si="2"/>
        <v>13321.333333333334</v>
      </c>
      <c r="C26" s="7">
        <f t="shared" si="3"/>
        <v>11101.111111111111</v>
      </c>
      <c r="D26" s="7">
        <f t="shared" si="4"/>
        <v>8932.0833333333339</v>
      </c>
      <c r="E26" s="7">
        <f t="shared" si="5"/>
        <v>7469</v>
      </c>
      <c r="F26" s="7">
        <f t="shared" si="6"/>
        <v>6434.333333333333</v>
      </c>
      <c r="G26" s="6"/>
    </row>
    <row r="27" spans="1:7">
      <c r="A27" s="8">
        <f t="shared" si="1"/>
        <v>9</v>
      </c>
      <c r="B27" s="27">
        <f t="shared" si="2"/>
        <v>13321.333333333334</v>
      </c>
      <c r="C27" s="7">
        <f t="shared" si="3"/>
        <v>11101.111111111111</v>
      </c>
      <c r="D27" s="7">
        <f t="shared" si="4"/>
        <v>8932.0833333333339</v>
      </c>
      <c r="E27" s="7">
        <f t="shared" si="5"/>
        <v>7469</v>
      </c>
      <c r="F27" s="7">
        <f t="shared" si="6"/>
        <v>6434.333333333333</v>
      </c>
      <c r="G27" s="6"/>
    </row>
    <row r="28" spans="1:7">
      <c r="A28" s="8">
        <f t="shared" si="1"/>
        <v>10</v>
      </c>
      <c r="B28" s="27">
        <f t="shared" si="2"/>
        <v>13321.333333333334</v>
      </c>
      <c r="C28" s="7">
        <f t="shared" si="3"/>
        <v>11101.111111111111</v>
      </c>
      <c r="D28" s="7">
        <f t="shared" si="4"/>
        <v>8932.0833333333339</v>
      </c>
      <c r="E28" s="7">
        <f t="shared" si="5"/>
        <v>7469</v>
      </c>
      <c r="F28" s="7">
        <f t="shared" si="6"/>
        <v>6434.333333333333</v>
      </c>
      <c r="G28" s="6"/>
    </row>
    <row r="29" spans="1:7">
      <c r="A29" s="8">
        <f t="shared" si="1"/>
        <v>11</v>
      </c>
      <c r="B29" s="27">
        <f t="shared" si="2"/>
        <v>13321.333333333334</v>
      </c>
      <c r="C29" s="7">
        <f t="shared" si="3"/>
        <v>11101.111111111111</v>
      </c>
      <c r="D29" s="7">
        <f t="shared" si="4"/>
        <v>8932.0833333333339</v>
      </c>
      <c r="E29" s="7">
        <f t="shared" si="5"/>
        <v>7469</v>
      </c>
      <c r="F29" s="7">
        <f t="shared" si="6"/>
        <v>6434.333333333333</v>
      </c>
      <c r="G29" s="6"/>
    </row>
    <row r="30" spans="1:7">
      <c r="A30" s="8">
        <f t="shared" si="1"/>
        <v>12</v>
      </c>
      <c r="B30" s="27">
        <f t="shared" si="2"/>
        <v>13321.333333333334</v>
      </c>
      <c r="C30" s="7">
        <f t="shared" si="3"/>
        <v>11101.111111111111</v>
      </c>
      <c r="D30" s="7">
        <f t="shared" si="4"/>
        <v>8932.0833333333339</v>
      </c>
      <c r="E30" s="7">
        <f t="shared" si="5"/>
        <v>7469</v>
      </c>
      <c r="F30" s="7">
        <f t="shared" si="6"/>
        <v>6434.333333333333</v>
      </c>
      <c r="G30" s="6"/>
    </row>
    <row r="31" spans="1:7">
      <c r="A31" s="8">
        <f t="shared" si="1"/>
        <v>13</v>
      </c>
      <c r="B31" s="27">
        <f t="shared" si="2"/>
        <v>13321.333333333334</v>
      </c>
      <c r="C31" s="7">
        <f t="shared" si="3"/>
        <v>11101.111111111111</v>
      </c>
      <c r="D31" s="7">
        <f t="shared" si="4"/>
        <v>8932.0833333333339</v>
      </c>
      <c r="E31" s="7">
        <f t="shared" si="5"/>
        <v>7469</v>
      </c>
      <c r="F31" s="7">
        <f t="shared" si="6"/>
        <v>6434.333333333333</v>
      </c>
      <c r="G31" s="6"/>
    </row>
    <row r="32" spans="1:7">
      <c r="A32" s="8">
        <f t="shared" si="1"/>
        <v>14</v>
      </c>
      <c r="B32" s="27">
        <f t="shared" si="2"/>
        <v>13321.333333333334</v>
      </c>
      <c r="C32" s="7">
        <f t="shared" si="3"/>
        <v>11101.111111111111</v>
      </c>
      <c r="D32" s="7">
        <f t="shared" si="4"/>
        <v>8932.0833333333339</v>
      </c>
      <c r="E32" s="7">
        <f t="shared" si="5"/>
        <v>7469</v>
      </c>
      <c r="F32" s="7">
        <f t="shared" si="6"/>
        <v>6434.333333333333</v>
      </c>
      <c r="G32" s="6"/>
    </row>
    <row r="33" spans="1:7">
      <c r="A33" s="8">
        <f t="shared" si="1"/>
        <v>15</v>
      </c>
      <c r="B33" s="27">
        <f t="shared" si="2"/>
        <v>13321.333333333334</v>
      </c>
      <c r="C33" s="7">
        <f t="shared" si="3"/>
        <v>11101.111111111111</v>
      </c>
      <c r="D33" s="7">
        <f t="shared" si="4"/>
        <v>8932.0833333333339</v>
      </c>
      <c r="E33" s="7">
        <f t="shared" si="5"/>
        <v>7469</v>
      </c>
      <c r="F33" s="7">
        <f t="shared" si="6"/>
        <v>6434.333333333333</v>
      </c>
      <c r="G33" s="6"/>
    </row>
    <row r="34" spans="1:7">
      <c r="A34" s="8">
        <f t="shared" si="1"/>
        <v>16</v>
      </c>
      <c r="B34" s="7"/>
      <c r="C34" s="7">
        <f t="shared" ref="C34:F36" si="7">C33</f>
        <v>11101.111111111111</v>
      </c>
      <c r="D34" s="7">
        <f t="shared" si="7"/>
        <v>8932.0833333333339</v>
      </c>
      <c r="E34" s="7">
        <f t="shared" si="7"/>
        <v>7469</v>
      </c>
      <c r="F34" s="7">
        <f t="shared" si="7"/>
        <v>6434.333333333333</v>
      </c>
      <c r="G34" s="6"/>
    </row>
    <row r="35" spans="1:7">
      <c r="A35" s="8">
        <f t="shared" si="1"/>
        <v>17</v>
      </c>
      <c r="B35" s="7"/>
      <c r="C35" s="7">
        <f t="shared" si="7"/>
        <v>11101.111111111111</v>
      </c>
      <c r="D35" s="7">
        <f t="shared" si="7"/>
        <v>8932.0833333333339</v>
      </c>
      <c r="E35" s="7">
        <f t="shared" si="7"/>
        <v>7469</v>
      </c>
      <c r="F35" s="7">
        <f t="shared" si="7"/>
        <v>6434.333333333333</v>
      </c>
      <c r="G35" s="6"/>
    </row>
    <row r="36" spans="1:7">
      <c r="A36" s="8">
        <f t="shared" si="1"/>
        <v>18</v>
      </c>
      <c r="B36" s="7"/>
      <c r="C36" s="7">
        <f t="shared" si="7"/>
        <v>11101.111111111111</v>
      </c>
      <c r="D36" s="7">
        <f t="shared" si="7"/>
        <v>8932.0833333333339</v>
      </c>
      <c r="E36" s="7">
        <f t="shared" si="7"/>
        <v>7469</v>
      </c>
      <c r="F36" s="7">
        <f t="shared" si="7"/>
        <v>6434.333333333333</v>
      </c>
      <c r="G36" s="6"/>
    </row>
    <row r="37" spans="1:7">
      <c r="A37" s="8">
        <f t="shared" si="1"/>
        <v>19</v>
      </c>
      <c r="B37" s="7"/>
      <c r="C37" s="7"/>
      <c r="D37" s="7">
        <f t="shared" ref="D37:F42" si="8">D36</f>
        <v>8932.0833333333339</v>
      </c>
      <c r="E37" s="7">
        <f t="shared" si="8"/>
        <v>7469</v>
      </c>
      <c r="F37" s="7">
        <f t="shared" si="8"/>
        <v>6434.333333333333</v>
      </c>
      <c r="G37" s="6"/>
    </row>
    <row r="38" spans="1:7">
      <c r="A38" s="8">
        <f t="shared" si="1"/>
        <v>20</v>
      </c>
      <c r="B38" s="7"/>
      <c r="C38" s="7"/>
      <c r="D38" s="7">
        <f t="shared" si="8"/>
        <v>8932.0833333333339</v>
      </c>
      <c r="E38" s="7">
        <f t="shared" si="8"/>
        <v>7469</v>
      </c>
      <c r="F38" s="7">
        <f t="shared" si="8"/>
        <v>6434.333333333333</v>
      </c>
      <c r="G38" s="6"/>
    </row>
    <row r="39" spans="1:7">
      <c r="A39" s="8">
        <f t="shared" si="1"/>
        <v>21</v>
      </c>
      <c r="B39" s="7"/>
      <c r="C39" s="7"/>
      <c r="D39" s="7">
        <f t="shared" si="8"/>
        <v>8932.0833333333339</v>
      </c>
      <c r="E39" s="7">
        <f t="shared" si="8"/>
        <v>7469</v>
      </c>
      <c r="F39" s="7">
        <f t="shared" si="8"/>
        <v>6434.333333333333</v>
      </c>
      <c r="G39" s="6"/>
    </row>
    <row r="40" spans="1:7">
      <c r="A40" s="8">
        <f t="shared" si="1"/>
        <v>22</v>
      </c>
      <c r="B40" s="7"/>
      <c r="C40" s="7"/>
      <c r="D40" s="7">
        <f t="shared" si="8"/>
        <v>8932.0833333333339</v>
      </c>
      <c r="E40" s="7">
        <f t="shared" si="8"/>
        <v>7469</v>
      </c>
      <c r="F40" s="7">
        <f t="shared" si="8"/>
        <v>6434.333333333333</v>
      </c>
      <c r="G40" s="6"/>
    </row>
    <row r="41" spans="1:7">
      <c r="A41" s="8">
        <f t="shared" si="1"/>
        <v>23</v>
      </c>
      <c r="B41" s="7"/>
      <c r="C41" s="7"/>
      <c r="D41" s="7">
        <f t="shared" si="8"/>
        <v>8932.0833333333339</v>
      </c>
      <c r="E41" s="7">
        <f t="shared" si="8"/>
        <v>7469</v>
      </c>
      <c r="F41" s="7">
        <f t="shared" si="8"/>
        <v>6434.333333333333</v>
      </c>
      <c r="G41" s="6"/>
    </row>
    <row r="42" spans="1:7">
      <c r="A42" s="8">
        <f t="shared" si="1"/>
        <v>24</v>
      </c>
      <c r="B42" s="7"/>
      <c r="C42" s="7"/>
      <c r="D42" s="7">
        <f t="shared" si="8"/>
        <v>8932.0833333333339</v>
      </c>
      <c r="E42" s="7">
        <f t="shared" si="8"/>
        <v>7469</v>
      </c>
      <c r="F42" s="7">
        <f t="shared" si="8"/>
        <v>6434.333333333333</v>
      </c>
      <c r="G42" s="6"/>
    </row>
    <row r="43" spans="1:7">
      <c r="A43" s="8">
        <f t="shared" si="1"/>
        <v>25</v>
      </c>
      <c r="B43" s="7"/>
      <c r="C43" s="7"/>
      <c r="D43" s="7"/>
      <c r="E43" s="7">
        <f t="shared" ref="E43:F48" si="9">E42</f>
        <v>7469</v>
      </c>
      <c r="F43" s="7">
        <f t="shared" si="9"/>
        <v>6434.333333333333</v>
      </c>
      <c r="G43" s="6"/>
    </row>
    <row r="44" spans="1:7">
      <c r="A44" s="8">
        <f t="shared" si="1"/>
        <v>26</v>
      </c>
      <c r="B44" s="7"/>
      <c r="C44" s="7"/>
      <c r="D44" s="7"/>
      <c r="E44" s="7">
        <f t="shared" si="9"/>
        <v>7469</v>
      </c>
      <c r="F44" s="7">
        <f t="shared" si="9"/>
        <v>6434.333333333333</v>
      </c>
      <c r="G44" s="6"/>
    </row>
    <row r="45" spans="1:7">
      <c r="A45" s="8">
        <f t="shared" si="1"/>
        <v>27</v>
      </c>
      <c r="B45" s="7"/>
      <c r="C45" s="7"/>
      <c r="D45" s="7"/>
      <c r="E45" s="7">
        <f t="shared" si="9"/>
        <v>7469</v>
      </c>
      <c r="F45" s="7">
        <f t="shared" si="9"/>
        <v>6434.333333333333</v>
      </c>
      <c r="G45" s="6"/>
    </row>
    <row r="46" spans="1:7">
      <c r="A46" s="8">
        <f t="shared" si="1"/>
        <v>28</v>
      </c>
      <c r="B46" s="7"/>
      <c r="C46" s="7"/>
      <c r="D46" s="7"/>
      <c r="E46" s="7">
        <f t="shared" si="9"/>
        <v>7469</v>
      </c>
      <c r="F46" s="7">
        <f t="shared" si="9"/>
        <v>6434.333333333333</v>
      </c>
      <c r="G46" s="6"/>
    </row>
    <row r="47" spans="1:7">
      <c r="A47" s="8">
        <f t="shared" si="1"/>
        <v>29</v>
      </c>
      <c r="B47" s="7"/>
      <c r="C47" s="7"/>
      <c r="D47" s="7"/>
      <c r="E47" s="7">
        <f t="shared" si="9"/>
        <v>7469</v>
      </c>
      <c r="F47" s="7">
        <f t="shared" si="9"/>
        <v>6434.333333333333</v>
      </c>
      <c r="G47" s="6"/>
    </row>
    <row r="48" spans="1:7">
      <c r="A48" s="8">
        <f t="shared" si="1"/>
        <v>30</v>
      </c>
      <c r="B48" s="7"/>
      <c r="C48" s="7"/>
      <c r="D48" s="7"/>
      <c r="E48" s="7">
        <f t="shared" si="9"/>
        <v>7469</v>
      </c>
      <c r="F48" s="7">
        <f t="shared" si="9"/>
        <v>6434.333333333333</v>
      </c>
      <c r="G48" s="6"/>
    </row>
    <row r="49" spans="1:7">
      <c r="A49" s="8">
        <f t="shared" si="1"/>
        <v>31</v>
      </c>
      <c r="B49" s="7"/>
      <c r="C49" s="7"/>
      <c r="D49" s="7"/>
      <c r="E49" s="7"/>
      <c r="F49" s="7">
        <f t="shared" ref="F49:F54" si="10">F48</f>
        <v>6434.333333333333</v>
      </c>
      <c r="G49" s="6"/>
    </row>
    <row r="50" spans="1:7">
      <c r="A50" s="8">
        <f t="shared" si="1"/>
        <v>32</v>
      </c>
      <c r="B50" s="7"/>
      <c r="C50" s="7"/>
      <c r="D50" s="7"/>
      <c r="E50" s="7"/>
      <c r="F50" s="7">
        <f t="shared" si="10"/>
        <v>6434.333333333333</v>
      </c>
      <c r="G50" s="6"/>
    </row>
    <row r="51" spans="1:7">
      <c r="A51" s="8">
        <f t="shared" si="1"/>
        <v>33</v>
      </c>
      <c r="B51" s="7"/>
      <c r="C51" s="7"/>
      <c r="D51" s="7"/>
      <c r="E51" s="7"/>
      <c r="F51" s="7">
        <f t="shared" si="10"/>
        <v>6434.333333333333</v>
      </c>
      <c r="G51" s="6"/>
    </row>
    <row r="52" spans="1:7">
      <c r="A52" s="8">
        <f t="shared" si="1"/>
        <v>34</v>
      </c>
      <c r="B52" s="7"/>
      <c r="C52" s="7"/>
      <c r="D52" s="7"/>
      <c r="E52" s="7"/>
      <c r="F52" s="7">
        <f t="shared" si="10"/>
        <v>6434.333333333333</v>
      </c>
      <c r="G52" s="6"/>
    </row>
    <row r="53" spans="1:7">
      <c r="A53" s="8">
        <f t="shared" si="1"/>
        <v>35</v>
      </c>
      <c r="B53" s="7"/>
      <c r="C53" s="7"/>
      <c r="D53" s="7"/>
      <c r="E53" s="7"/>
      <c r="F53" s="7">
        <f t="shared" si="10"/>
        <v>6434.333333333333</v>
      </c>
      <c r="G53" s="6"/>
    </row>
    <row r="54" spans="1:7">
      <c r="A54" s="5">
        <f t="shared" si="1"/>
        <v>36</v>
      </c>
      <c r="B54" s="4"/>
      <c r="C54" s="4"/>
      <c r="D54" s="4"/>
      <c r="E54" s="4"/>
      <c r="F54" s="4">
        <f t="shared" si="10"/>
        <v>6434.333333333333</v>
      </c>
      <c r="G54" s="3"/>
    </row>
  </sheetData>
  <pageMargins left="0.7" right="0.7" top="0.75" bottom="0.7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FB8DF-264B-43B2-87FC-E62A7BF2E590}">
  <dimension ref="A4:E24"/>
  <sheetViews>
    <sheetView showGridLines="0" tabSelected="1" view="pageBreakPreview" topLeftCell="A4" zoomScale="80" zoomScaleNormal="100" zoomScaleSheetLayoutView="80" workbookViewId="0">
      <selection activeCell="C21" sqref="C21"/>
    </sheetView>
  </sheetViews>
  <sheetFormatPr defaultColWidth="8.7109375" defaultRowHeight="12.75"/>
  <cols>
    <col min="1" max="1" width="8.7109375" style="1"/>
    <col min="2" max="2" width="16.5703125" style="2" bestFit="1" customWidth="1"/>
    <col min="3" max="3" width="11.7109375" style="2" customWidth="1"/>
    <col min="4" max="4" width="12.42578125" style="1" customWidth="1"/>
    <col min="5" max="5" width="13.28515625" style="1" customWidth="1"/>
    <col min="6" max="6" width="15.140625" style="1" bestFit="1" customWidth="1"/>
    <col min="7" max="7" width="14.42578125" style="1" customWidth="1"/>
    <col min="8" max="8" width="16" style="1" bestFit="1" customWidth="1"/>
    <col min="9" max="16384" width="8.7109375" style="1"/>
  </cols>
  <sheetData>
    <row r="4" spans="1:5" s="37" customFormat="1" ht="51">
      <c r="A4" s="42" t="s">
        <v>8</v>
      </c>
      <c r="B4" s="42" t="s">
        <v>0</v>
      </c>
      <c r="C4" s="42" t="s">
        <v>1</v>
      </c>
      <c r="D4" s="43" t="s">
        <v>2</v>
      </c>
      <c r="E4" s="43" t="s">
        <v>3</v>
      </c>
    </row>
    <row r="5" spans="1:5">
      <c r="A5" s="38">
        <v>3</v>
      </c>
      <c r="B5" s="39">
        <v>0</v>
      </c>
      <c r="C5" s="40">
        <v>0</v>
      </c>
      <c r="D5" s="41">
        <v>1</v>
      </c>
      <c r="E5" s="41">
        <v>1</v>
      </c>
    </row>
    <row r="6" spans="1:5">
      <c r="A6" s="38">
        <v>4</v>
      </c>
      <c r="B6" s="39">
        <v>0</v>
      </c>
      <c r="C6" s="40">
        <v>0</v>
      </c>
      <c r="D6" s="41">
        <v>1</v>
      </c>
      <c r="E6" s="41">
        <v>1</v>
      </c>
    </row>
    <row r="7" spans="1:5">
      <c r="A7" s="38">
        <v>6</v>
      </c>
      <c r="B7" s="39">
        <v>0</v>
      </c>
      <c r="C7" s="40">
        <v>0</v>
      </c>
      <c r="D7" s="41">
        <v>1</v>
      </c>
      <c r="E7" s="41">
        <v>1</v>
      </c>
    </row>
    <row r="8" spans="1:5">
      <c r="A8" s="38">
        <v>8</v>
      </c>
      <c r="B8" s="39">
        <v>0</v>
      </c>
      <c r="C8" s="40">
        <v>1.6500000000000001E-2</v>
      </c>
      <c r="D8" s="41">
        <v>1</v>
      </c>
      <c r="E8" s="41">
        <v>1</v>
      </c>
    </row>
    <row r="9" spans="1:5">
      <c r="A9" s="38">
        <v>9</v>
      </c>
      <c r="B9" s="39">
        <v>0</v>
      </c>
      <c r="C9" s="40">
        <v>2.2499999999999999E-2</v>
      </c>
      <c r="D9" s="41">
        <v>1</v>
      </c>
      <c r="E9" s="41">
        <v>1</v>
      </c>
    </row>
    <row r="10" spans="1:5">
      <c r="A10" s="38">
        <v>12</v>
      </c>
      <c r="B10" s="39">
        <v>0</v>
      </c>
      <c r="C10" s="40">
        <v>4.2999999999999997E-2</v>
      </c>
      <c r="D10" s="41">
        <v>1</v>
      </c>
      <c r="E10" s="41">
        <v>1</v>
      </c>
    </row>
    <row r="11" spans="1:5">
      <c r="A11" s="38">
        <v>15</v>
      </c>
      <c r="B11" s="39">
        <v>0</v>
      </c>
      <c r="C11" s="40">
        <v>4.7500000000000001E-2</v>
      </c>
      <c r="D11" s="41">
        <v>1</v>
      </c>
      <c r="E11" s="41">
        <v>1</v>
      </c>
    </row>
    <row r="12" spans="1:5">
      <c r="A12" s="38">
        <v>18</v>
      </c>
      <c r="B12" s="39">
        <v>0</v>
      </c>
      <c r="C12" s="40">
        <v>6.5500000000000003E-2</v>
      </c>
      <c r="D12" s="41">
        <v>1</v>
      </c>
      <c r="E12" s="41">
        <v>1</v>
      </c>
    </row>
    <row r="13" spans="1:5">
      <c r="A13" s="38">
        <v>24</v>
      </c>
      <c r="B13" s="39">
        <v>0</v>
      </c>
      <c r="C13" s="40">
        <v>0.11899999999999999</v>
      </c>
      <c r="D13" s="41">
        <v>1</v>
      </c>
      <c r="E13" s="41">
        <v>1</v>
      </c>
    </row>
    <row r="14" spans="1:5">
      <c r="A14" s="38">
        <v>30</v>
      </c>
      <c r="B14" s="39">
        <v>0</v>
      </c>
      <c r="C14" s="40">
        <v>0.16300000000000001</v>
      </c>
      <c r="D14" s="41">
        <v>1</v>
      </c>
      <c r="E14" s="41">
        <v>1</v>
      </c>
    </row>
    <row r="15" spans="1:5">
      <c r="A15" s="38">
        <v>36</v>
      </c>
      <c r="B15" s="39">
        <v>0</v>
      </c>
      <c r="C15" s="40">
        <v>0.20649999999999999</v>
      </c>
      <c r="D15" s="41">
        <v>1</v>
      </c>
      <c r="E15" s="41">
        <v>1</v>
      </c>
    </row>
    <row r="16" spans="1:5">
      <c r="B16" s="30"/>
      <c r="C16" s="31"/>
      <c r="D16" s="32"/>
      <c r="E16" s="32"/>
    </row>
    <row r="17" spans="2:5">
      <c r="B17" s="30"/>
      <c r="C17" s="31"/>
      <c r="D17" s="32"/>
      <c r="E17" s="32"/>
    </row>
    <row r="18" spans="2:5">
      <c r="B18" s="24" t="s">
        <v>4</v>
      </c>
      <c r="C18" s="23">
        <v>150000</v>
      </c>
    </row>
    <row r="19" spans="2:5" s="19" customFormat="1">
      <c r="B19" s="24" t="s">
        <v>5</v>
      </c>
      <c r="C19" s="23">
        <v>5000</v>
      </c>
    </row>
    <row r="21" spans="2:5">
      <c r="B21" s="44" t="s">
        <v>16</v>
      </c>
      <c r="C21" s="45">
        <f>C18-C19</f>
        <v>145000</v>
      </c>
    </row>
    <row r="23" spans="2:5" ht="36">
      <c r="B23" s="49" t="s">
        <v>17</v>
      </c>
      <c r="C23" s="46" t="s">
        <v>18</v>
      </c>
    </row>
    <row r="24" spans="2:5">
      <c r="B24" s="48">
        <v>36</v>
      </c>
      <c r="C24" s="50">
        <f>(C21*(1+E24))/B24</f>
        <v>4859.5138888888887</v>
      </c>
      <c r="E24" s="47">
        <f>IFERROR(VLOOKUP(B24,A5:C15,3,0),0)</f>
        <v>0.20649999999999999</v>
      </c>
    </row>
  </sheetData>
  <dataValidations count="1">
    <dataValidation type="list" allowBlank="1" showInputMessage="1" showErrorMessage="1" sqref="B24" xr:uid="{B23334F1-A34C-4D48-8B97-F9AEF210E69E}">
      <formula1>$A$5:$A$15</formula1>
    </dataValidation>
  </dataValidations>
  <pageMargins left="0.7" right="0.7" top="0.75" bottom="0.75" header="0.3" footer="0.3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Mohit Saxena</dc:creator>
  <cp:keywords/>
  <dc:description/>
  <cp:lastModifiedBy/>
  <cp:revision/>
  <dcterms:created xsi:type="dcterms:W3CDTF">2022-07-12T13:28:52Z</dcterms:created>
  <dcterms:modified xsi:type="dcterms:W3CDTF">2023-06-22T11:41:49Z</dcterms:modified>
  <cp:category/>
  <cp:contentStatus/>
</cp:coreProperties>
</file>